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Larix Treuhand GmbH\06 Intern\Homepage\Vorlagen Homepage\"/>
    </mc:Choice>
  </mc:AlternateContent>
  <xr:revisionPtr revIDLastSave="0" documentId="13_ncr:1_{D9E655D2-0F9B-47F5-9640-C763341C2A90}" xr6:coauthVersionLast="47" xr6:coauthVersionMax="47" xr10:uidLastSave="{00000000-0000-0000-0000-000000000000}"/>
  <bookViews>
    <workbookView xWindow="-108" yWindow="-108" windowWidth="23256" windowHeight="11964" xr2:uid="{6568746D-76E5-488A-AE73-D41F085A6FF9}"/>
  </bookViews>
  <sheets>
    <sheet name="Übersicht_Stundenlohn" sheetId="1" r:id="rId1"/>
  </sheets>
  <definedNames>
    <definedName name="_xlnm.Print_Area" localSheetId="0">Übersicht_Stundenlohn!$A$1:$P$27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O20" i="1"/>
  <c r="N18" i="1"/>
  <c r="N16" i="1"/>
  <c r="N21" i="1" s="1"/>
  <c r="N24" i="1" s="1"/>
  <c r="M13" i="1"/>
  <c r="L13" i="1"/>
  <c r="K13" i="1"/>
  <c r="J13" i="1"/>
  <c r="I13" i="1"/>
  <c r="H13" i="1"/>
  <c r="G13" i="1"/>
  <c r="F13" i="1"/>
  <c r="E13" i="1"/>
  <c r="D13" i="1"/>
  <c r="C13" i="1"/>
  <c r="B13" i="1"/>
  <c r="O13" i="1" s="1"/>
  <c r="M11" i="1"/>
  <c r="L11" i="1"/>
  <c r="K11" i="1"/>
  <c r="J11" i="1"/>
  <c r="I11" i="1"/>
  <c r="H11" i="1"/>
  <c r="G11" i="1"/>
  <c r="F11" i="1"/>
  <c r="E11" i="1"/>
  <c r="E15" i="1" s="1"/>
  <c r="D11" i="1"/>
  <c r="C11" i="1"/>
  <c r="B11" i="1"/>
  <c r="O11" i="1" s="1"/>
  <c r="M9" i="1"/>
  <c r="M15" i="1" s="1"/>
  <c r="L9" i="1"/>
  <c r="L15" i="1" s="1"/>
  <c r="K9" i="1"/>
  <c r="K15" i="1" s="1"/>
  <c r="J9" i="1"/>
  <c r="J15" i="1" s="1"/>
  <c r="I9" i="1"/>
  <c r="I15" i="1" s="1"/>
  <c r="H9" i="1"/>
  <c r="H15" i="1" s="1"/>
  <c r="G9" i="1"/>
  <c r="G15" i="1" s="1"/>
  <c r="F9" i="1"/>
  <c r="F15" i="1" s="1"/>
  <c r="D9" i="1"/>
  <c r="D15" i="1" s="1"/>
  <c r="C9" i="1"/>
  <c r="C15" i="1" s="1"/>
  <c r="B9" i="1"/>
  <c r="O8" i="1"/>
  <c r="B15" i="1" l="1"/>
  <c r="O9" i="1"/>
  <c r="C18" i="1"/>
  <c r="C16" i="1"/>
  <c r="C21" i="1" s="1"/>
  <c r="D18" i="1"/>
  <c r="D16" i="1"/>
  <c r="D21" i="1" s="1"/>
  <c r="F18" i="1"/>
  <c r="F16" i="1"/>
  <c r="F21" i="1" s="1"/>
  <c r="G18" i="1"/>
  <c r="G16" i="1"/>
  <c r="G21" i="1" s="1"/>
  <c r="H18" i="1"/>
  <c r="H16" i="1"/>
  <c r="H21" i="1" s="1"/>
  <c r="I18" i="1"/>
  <c r="I16" i="1"/>
  <c r="I21" i="1" s="1"/>
  <c r="J18" i="1"/>
  <c r="J16" i="1"/>
  <c r="J21" i="1" s="1"/>
  <c r="K18" i="1"/>
  <c r="K16" i="1"/>
  <c r="K21" i="1" s="1"/>
  <c r="L18" i="1"/>
  <c r="L16" i="1"/>
  <c r="L21" i="1" s="1"/>
  <c r="M18" i="1"/>
  <c r="M16" i="1"/>
  <c r="M21" i="1" s="1"/>
  <c r="E18" i="1"/>
  <c r="E16" i="1"/>
  <c r="E21" i="1" s="1"/>
  <c r="E22" i="1" l="1"/>
  <c r="E24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D22" i="1"/>
  <c r="D24" i="1" s="1"/>
  <c r="C22" i="1"/>
  <c r="C24" i="1" s="1"/>
  <c r="B18" i="1"/>
  <c r="O18" i="1" s="1"/>
  <c r="B16" i="1"/>
  <c r="O15" i="1"/>
  <c r="O16" i="1" l="1"/>
  <c r="B21" i="1"/>
  <c r="B22" i="1" l="1"/>
  <c r="O21" i="1"/>
  <c r="G29" i="1"/>
  <c r="O22" i="1" l="1"/>
  <c r="B24" i="1"/>
  <c r="O24" i="1" s="1"/>
  <c r="J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Lucrezia.Salis</author>
  </authors>
  <commentList>
    <comment ref="A10" authorId="0" shapeId="0" xr:uid="{9CE65B1A-AAFF-42C6-A2DC-0D11652C3710}">
      <text>
        <r>
          <rPr>
            <b/>
            <sz val="9"/>
            <color indexed="81"/>
            <rFont val="Segoe UI"/>
            <family val="2"/>
          </rPr>
          <t>Lucrezia.Salis:</t>
        </r>
        <r>
          <rPr>
            <sz val="9"/>
            <color indexed="81"/>
            <rFont val="Segoe UI"/>
            <family val="2"/>
          </rPr>
          <t xml:space="preserve">
Prüfen, ob %-Satz angepasst wurde.</t>
        </r>
      </text>
    </comment>
    <comment ref="A17" authorId="0" shapeId="0" xr:uid="{B6FCA5DB-7E9F-4C1F-B6AA-DF042C692ACD}">
      <text>
        <r>
          <rPr>
            <b/>
            <sz val="9"/>
            <color indexed="81"/>
            <rFont val="Segoe UI"/>
            <family val="2"/>
          </rPr>
          <t>Lucrezia.Salis:</t>
        </r>
        <r>
          <rPr>
            <sz val="9"/>
            <color indexed="81"/>
            <rFont val="Segoe UI"/>
            <family val="2"/>
          </rPr>
          <t xml:space="preserve">
Prüfen, ob %-Satz angepasst wurde.</t>
        </r>
      </text>
    </comment>
    <comment ref="A19" authorId="0" shapeId="0" xr:uid="{9FDCE718-C715-4C83-BE62-6CE5B00F724A}">
      <text>
        <r>
          <rPr>
            <b/>
            <sz val="9"/>
            <color indexed="81"/>
            <rFont val="Segoe UI"/>
            <family val="2"/>
          </rPr>
          <t>Lucrezia.Salis:</t>
        </r>
        <r>
          <rPr>
            <sz val="9"/>
            <color indexed="81"/>
            <rFont val="Segoe UI"/>
            <family val="2"/>
          </rPr>
          <t xml:space="preserve">
Angaben gemäss individueller Police anpassen.</t>
        </r>
      </text>
    </comment>
    <comment ref="A29" authorId="0" shapeId="0" xr:uid="{B41BF21E-072E-4463-BAE0-6688038B9AD4}">
      <text>
        <r>
          <rPr>
            <b/>
            <sz val="9"/>
            <color indexed="81"/>
            <rFont val="Segoe UI"/>
            <family val="2"/>
          </rPr>
          <t>Lucrezia.Salis:</t>
        </r>
        <r>
          <rPr>
            <sz val="9"/>
            <color indexed="81"/>
            <rFont val="Segoe UI"/>
            <family val="2"/>
          </rPr>
          <t xml:space="preserve">
müssen null ergeben</t>
        </r>
      </text>
    </comment>
  </commentList>
</comments>
</file>

<file path=xl/sharedStrings.xml><?xml version="1.0" encoding="utf-8"?>
<sst xmlns="http://schemas.openxmlformats.org/spreadsheetml/2006/main" count="37" uniqueCount="37">
  <si>
    <t>Max Muster</t>
  </si>
  <si>
    <t>AHV-Nr.</t>
  </si>
  <si>
    <t>756.1234.5678.99</t>
  </si>
  <si>
    <t>Musterstrasse 49</t>
  </si>
  <si>
    <t>Geb-Datum:</t>
  </si>
  <si>
    <t>8500 Frauenfeld</t>
  </si>
  <si>
    <t>Eintritt:</t>
  </si>
  <si>
    <t>Austritt:</t>
  </si>
  <si>
    <t>20xx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</si>
  <si>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</si>
  <si>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</si>
  <si>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</si>
  <si>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</si>
  <si>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</si>
  <si>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</si>
  <si>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</si>
  <si>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</si>
  <si>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Sept-
ember</t>
  </si>
  <si>
    <t>Oktober</t>
  </si>
  <si>
    <t>Nove-
mber</t>
  </si>
  <si>
    <t>Deze-
mber</t>
  </si>
  <si>
    <t>Bonus</t>
  </si>
  <si>
    <t>TOTAL</t>
  </si>
  <si>
    <t>Kontierung</t>
  </si>
  <si>
    <t>Stundenlohn</t>
  </si>
  <si>
    <t>Ferienanteil</t>
  </si>
  <si>
    <t>Feiertagszulagen</t>
  </si>
  <si>
    <t>13. Monatslohn</t>
  </si>
  <si>
    <t>Total
AHV-pflichtiger Studenlohn</t>
  </si>
  <si>
    <t>AHV, ALV-Beitrag</t>
  </si>
  <si>
    <t>NBU-Beitrag</t>
  </si>
  <si>
    <t>BVG-Beitrag</t>
  </si>
  <si>
    <t>Nettolohn</t>
  </si>
  <si>
    <t>KTG</t>
  </si>
  <si>
    <t>Nettoaus-
zahlung</t>
  </si>
  <si>
    <t>Achtung: bei Löhnen über CHF 148'200 ist kein ALV-Abzug mehr nötig.</t>
  </si>
  <si>
    <t xml:space="preserve">Kontrollsummen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</si>
</sst>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9" x14ac:knownFonts="1">
    <font>
      <sz val="11"/>
      <color theme="1"/>
      <name val="Aptos Narrow"/>
      <family val="2"/>
      <scheme val="minor"/>
    </font>
    <font>
      <sz val="10"/>
      <name val="MS Sans Serif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name val="Aptos Narrow"/>
      <family val="2"/>
      <scheme val="minor"/>
    </font>
    <font>
      <b/>
      <sz val="22"/>
      <name val="Aptos Narrow"/>
      <family val="2"/>
      <scheme val="minor"/>
    </font>
    <font>
      <i/>
      <sz val="11"/>
      <name val="Aptos Narrow"/>
      <family val="2"/>
      <scheme val="minor"/>
    </font>
    <font>
      <sz val="8"/>
      <name val="Aptos Narrow"/>
      <family val="2"/>
      <scheme val="minor"/>
    </font>
    <font>
      <sz val="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 applyProtection="1">
      <alignment horizontal="right"/>
      <protection locked="0"/>
    </xf>
    <xf numFmtId="0" fontId="4" fillId="0" borderId="0" xfId="1" applyFont="1" applyProtection="1"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4" fontId="4" fillId="0" borderId="4" xfId="0" applyNumberFormat="1" applyFont="1" applyBorder="1" applyAlignment="1" applyProtection="1">
      <alignment vertical="center"/>
      <protection locked="0"/>
    </xf>
    <xf numFmtId="4" fontId="4" fillId="0" borderId="4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164" fontId="8" fillId="0" borderId="3" xfId="0" applyNumberFormat="1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4" fontId="4" fillId="0" borderId="6" xfId="0" applyNumberFormat="1" applyFont="1" applyBorder="1" applyAlignment="1" applyProtection="1">
      <alignment vertical="center"/>
      <protection locked="0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4" fillId="0" borderId="0" xfId="0" applyNumberFormat="1" applyFont="1" applyProtection="1">
      <protection locked="0"/>
    </xf>
    <xf numFmtId="4" fontId="4" fillId="0" borderId="0" xfId="0" applyNumberFormat="1" applyFont="1"/>
  </cellXfs>
  <cellStyles count="2">
    <cellStyle name="Standard" xfId="0" builtinId="0"/>
    <cellStyle name="Standard 2" xfId="1" xr:uid="{7E4FFD85-45CA-42F3-9913-24FC4861F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2E32E-5E32-4119-9C90-3F9FD5FB9911}">
  <dimension ref="A1:P30"/>
  <sheetViews>
    <sheetView tabSelected="1" view="pageLayout" topLeftCell="A23" zoomScaleNormal="100" workbookViewId="0">
      <selection activeCell="O5" sqref="O5"/>
    </sheetView>
  </sheetViews>
  <sheetFormatPr baseColWidth="10" defaultColWidth="10.6640625" defaultRowHeight="14.4" x14ac:dyDescent="0.3"/>
  <cols>
    <col min="1" max="1" width="17.109375" style="2" customWidth="1"/>
    <col min="2" max="14" width="9.33203125" style="2" customWidth="1"/>
    <col min="15" max="15" width="10.6640625" style="2" customWidth="1"/>
    <col min="16" max="16" width="7.6640625" style="2" bestFit="1" customWidth="1"/>
    <col min="17" max="16384" width="10.6640625" style="2"/>
  </cols>
  <sheetData>
    <row r="1" spans="1:16" x14ac:dyDescent="0.3">
      <c r="A1" s="1" t="s">
        <v>0</v>
      </c>
      <c r="G1" s="1" t="s">
        <v>1</v>
      </c>
      <c r="J1" s="3" t="s">
        <v>2</v>
      </c>
    </row>
    <row r="2" spans="1:16" ht="14.25" customHeight="1" x14ac:dyDescent="0.3">
      <c r="A2" s="1" t="s">
        <v>3</v>
      </c>
      <c r="G2" s="2" t="s">
        <v>4</v>
      </c>
      <c r="I2" s="4">
        <v>32874</v>
      </c>
      <c r="J2" s="4"/>
    </row>
    <row r="3" spans="1:16" x14ac:dyDescent="0.3">
      <c r="A3" s="1" t="s">
        <v>5</v>
      </c>
      <c r="G3" s="5" t="s">
        <v>6</v>
      </c>
    </row>
    <row r="4" spans="1:16" x14ac:dyDescent="0.3">
      <c r="G4" s="5" t="s">
        <v>7</v>
      </c>
    </row>
    <row r="6" spans="1:16" s="9" customFormat="1" ht="48.75" customHeight="1" x14ac:dyDescent="0.3">
      <c r="A6" s="6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7" t="s">
        <v>13</v>
      </c>
      <c r="G6" s="7" t="s">
        <v>14</v>
      </c>
      <c r="H6" s="7" t="s">
        <v>15</v>
      </c>
      <c r="I6" s="7" t="s">
        <v>16</v>
      </c>
      <c r="J6" s="7" t="s">
        <v>17</v>
      </c>
      <c r="K6" s="7" t="s">
        <v>18</v>
      </c>
      <c r="L6" s="7" t="s">
        <v>19</v>
      </c>
      <c r="M6" s="7" t="s">
        <v>20</v>
      </c>
      <c r="N6" s="7" t="s">
        <v>21</v>
      </c>
      <c r="O6" s="7" t="s">
        <v>22</v>
      </c>
      <c r="P6" s="8" t="s">
        <v>23</v>
      </c>
    </row>
    <row r="7" spans="1:16" x14ac:dyDescent="0.3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6" ht="30" customHeight="1" x14ac:dyDescent="0.3">
      <c r="A8" s="12" t="s">
        <v>24</v>
      </c>
      <c r="B8" s="13">
        <v>0</v>
      </c>
      <c r="C8" s="13">
        <v>0</v>
      </c>
      <c r="D8" s="13">
        <v>0</v>
      </c>
      <c r="E8" s="13">
        <v>120</v>
      </c>
      <c r="F8" s="13">
        <v>2300</v>
      </c>
      <c r="G8" s="13">
        <v>1250</v>
      </c>
      <c r="H8" s="13">
        <v>750</v>
      </c>
      <c r="I8" s="13">
        <v>600</v>
      </c>
      <c r="J8" s="13">
        <v>1550</v>
      </c>
      <c r="K8" s="13">
        <v>700</v>
      </c>
      <c r="L8" s="13">
        <v>500</v>
      </c>
      <c r="M8" s="13">
        <v>2400</v>
      </c>
      <c r="N8" s="13"/>
      <c r="O8" s="14">
        <f>SUM(B8:N8)</f>
        <v>10170</v>
      </c>
      <c r="P8" s="15"/>
    </row>
    <row r="9" spans="1:16" ht="30" customHeight="1" x14ac:dyDescent="0.3">
      <c r="A9" s="16" t="s">
        <v>25</v>
      </c>
      <c r="B9" s="13">
        <f>ROUND((B8*+$A$10)*2,1)/2</f>
        <v>0</v>
      </c>
      <c r="C9" s="13">
        <f t="shared" ref="C9:M9" si="0">ROUND((C8*+$A$10)*2,1)/2</f>
        <v>0</v>
      </c>
      <c r="D9" s="13">
        <f t="shared" si="0"/>
        <v>0</v>
      </c>
      <c r="E9" s="13">
        <v>0</v>
      </c>
      <c r="F9" s="13">
        <f t="shared" si="0"/>
        <v>244.7</v>
      </c>
      <c r="G9" s="13">
        <f t="shared" si="0"/>
        <v>133</v>
      </c>
      <c r="H9" s="13">
        <f t="shared" si="0"/>
        <v>79.8</v>
      </c>
      <c r="I9" s="13">
        <f t="shared" si="0"/>
        <v>63.85</v>
      </c>
      <c r="J9" s="13">
        <f t="shared" si="0"/>
        <v>164.9</v>
      </c>
      <c r="K9" s="13">
        <f t="shared" si="0"/>
        <v>74.5</v>
      </c>
      <c r="L9" s="13">
        <f t="shared" si="0"/>
        <v>53.2</v>
      </c>
      <c r="M9" s="13">
        <f t="shared" si="0"/>
        <v>255.35</v>
      </c>
      <c r="N9" s="13"/>
      <c r="O9" s="14">
        <f t="shared" ref="O9:O22" si="1">SUM(B9:N9)</f>
        <v>1069.3</v>
      </c>
      <c r="P9" s="15"/>
    </row>
    <row r="10" spans="1:16" x14ac:dyDescent="0.3">
      <c r="A10" s="17">
        <v>0.10639999999999999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5"/>
    </row>
    <row r="11" spans="1:16" ht="30" customHeight="1" x14ac:dyDescent="0.3">
      <c r="A11" s="16" t="s">
        <v>26</v>
      </c>
      <c r="B11" s="13">
        <f>ROUND((B8*+$A$12)*2,1)/2</f>
        <v>0</v>
      </c>
      <c r="C11" s="13">
        <f t="shared" ref="C11:M11" si="2">ROUND((C10*-$A$10)*2,1)/2</f>
        <v>0</v>
      </c>
      <c r="D11" s="13">
        <f t="shared" si="2"/>
        <v>0</v>
      </c>
      <c r="E11" s="13">
        <f t="shared" si="2"/>
        <v>0</v>
      </c>
      <c r="F11" s="13">
        <f t="shared" si="2"/>
        <v>0</v>
      </c>
      <c r="G11" s="13">
        <f t="shared" si="2"/>
        <v>0</v>
      </c>
      <c r="H11" s="13">
        <f t="shared" si="2"/>
        <v>0</v>
      </c>
      <c r="I11" s="13">
        <f t="shared" si="2"/>
        <v>0</v>
      </c>
      <c r="J11" s="13">
        <f t="shared" si="2"/>
        <v>0</v>
      </c>
      <c r="K11" s="13">
        <f t="shared" si="2"/>
        <v>0</v>
      </c>
      <c r="L11" s="13">
        <f t="shared" si="2"/>
        <v>0</v>
      </c>
      <c r="M11" s="13">
        <f t="shared" si="2"/>
        <v>0</v>
      </c>
      <c r="N11" s="13"/>
      <c r="O11" s="14">
        <f t="shared" ref="O11" si="3">SUM(B11:N11)</f>
        <v>0</v>
      </c>
      <c r="P11" s="15"/>
    </row>
    <row r="12" spans="1:16" x14ac:dyDescent="0.3">
      <c r="A12" s="17">
        <v>2.2700000000000001E-2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4"/>
      <c r="P12" s="15"/>
    </row>
    <row r="13" spans="1:16" ht="30" customHeight="1" x14ac:dyDescent="0.3">
      <c r="A13" s="16" t="s">
        <v>27</v>
      </c>
      <c r="B13" s="13">
        <f>ROUND((B8*+$A$14)*2,1)/2</f>
        <v>0</v>
      </c>
      <c r="C13" s="13">
        <f t="shared" ref="C13:M13" si="4">ROUND((C12*-$A$10)*2,1)/2</f>
        <v>0</v>
      </c>
      <c r="D13" s="13">
        <f t="shared" si="4"/>
        <v>0</v>
      </c>
      <c r="E13" s="13">
        <f t="shared" si="4"/>
        <v>0</v>
      </c>
      <c r="F13" s="13">
        <f t="shared" si="4"/>
        <v>0</v>
      </c>
      <c r="G13" s="13">
        <f t="shared" si="4"/>
        <v>0</v>
      </c>
      <c r="H13" s="13">
        <f t="shared" si="4"/>
        <v>0</v>
      </c>
      <c r="I13" s="13">
        <f t="shared" si="4"/>
        <v>0</v>
      </c>
      <c r="J13" s="13">
        <f t="shared" si="4"/>
        <v>0</v>
      </c>
      <c r="K13" s="13">
        <f t="shared" si="4"/>
        <v>0</v>
      </c>
      <c r="L13" s="13">
        <f t="shared" si="4"/>
        <v>0</v>
      </c>
      <c r="M13" s="13">
        <f t="shared" si="4"/>
        <v>0</v>
      </c>
      <c r="N13" s="13"/>
      <c r="O13" s="14">
        <f t="shared" ref="O13" si="5">SUM(B13:N13)</f>
        <v>0</v>
      </c>
      <c r="P13" s="15"/>
    </row>
    <row r="14" spans="1:16" x14ac:dyDescent="0.3">
      <c r="A14" s="17">
        <v>8.3330000000000001E-2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4"/>
      <c r="P14" s="15"/>
    </row>
    <row r="15" spans="1:16" ht="43.2" x14ac:dyDescent="0.3">
      <c r="A15" s="12" t="s">
        <v>28</v>
      </c>
      <c r="B15" s="13">
        <f>SUM(B8:B13)</f>
        <v>0</v>
      </c>
      <c r="C15" s="13">
        <f t="shared" ref="C15:M15" si="6">SUM(C8:C13)</f>
        <v>0</v>
      </c>
      <c r="D15" s="13">
        <f t="shared" si="6"/>
        <v>0</v>
      </c>
      <c r="E15" s="13">
        <f t="shared" si="6"/>
        <v>120</v>
      </c>
      <c r="F15" s="13">
        <f t="shared" si="6"/>
        <v>2544.6999999999998</v>
      </c>
      <c r="G15" s="13">
        <f t="shared" si="6"/>
        <v>1383</v>
      </c>
      <c r="H15" s="13">
        <f t="shared" si="6"/>
        <v>829.8</v>
      </c>
      <c r="I15" s="13">
        <f t="shared" si="6"/>
        <v>663.85</v>
      </c>
      <c r="J15" s="13">
        <f t="shared" si="6"/>
        <v>1714.9</v>
      </c>
      <c r="K15" s="13">
        <f t="shared" si="6"/>
        <v>774.5</v>
      </c>
      <c r="L15" s="13">
        <f t="shared" si="6"/>
        <v>553.20000000000005</v>
      </c>
      <c r="M15" s="13">
        <f t="shared" si="6"/>
        <v>2655.35</v>
      </c>
      <c r="N15" s="13"/>
      <c r="O15" s="14">
        <f>SUM(B15:N15)</f>
        <v>11239.300000000001</v>
      </c>
      <c r="P15" s="15">
        <v>5000</v>
      </c>
    </row>
    <row r="16" spans="1:16" ht="30" customHeight="1" x14ac:dyDescent="0.3">
      <c r="A16" s="16" t="s">
        <v>29</v>
      </c>
      <c r="B16" s="13">
        <f>ROUND((B15*-$A$17)*2,1)/2</f>
        <v>0</v>
      </c>
      <c r="C16" s="13">
        <f t="shared" ref="C16:M16" si="7">ROUND((C15*-$A$17)*2,1)/2</f>
        <v>0</v>
      </c>
      <c r="D16" s="13">
        <f t="shared" si="7"/>
        <v>0</v>
      </c>
      <c r="E16" s="13">
        <f t="shared" si="7"/>
        <v>-7.7</v>
      </c>
      <c r="F16" s="13">
        <f t="shared" si="7"/>
        <v>-162.85</v>
      </c>
      <c r="G16" s="13">
        <f t="shared" si="7"/>
        <v>-88.5</v>
      </c>
      <c r="H16" s="13">
        <f t="shared" si="7"/>
        <v>-53.1</v>
      </c>
      <c r="I16" s="13">
        <f t="shared" si="7"/>
        <v>-42.5</v>
      </c>
      <c r="J16" s="13">
        <f t="shared" si="7"/>
        <v>-109.75</v>
      </c>
      <c r="K16" s="13">
        <f t="shared" si="7"/>
        <v>-49.55</v>
      </c>
      <c r="L16" s="13">
        <f t="shared" si="7"/>
        <v>-35.4</v>
      </c>
      <c r="M16" s="13">
        <f t="shared" si="7"/>
        <v>-169.95</v>
      </c>
      <c r="N16" s="13">
        <f>ROUND((N8*-$A$17)*2,1)/2</f>
        <v>0</v>
      </c>
      <c r="O16" s="14">
        <f t="shared" si="1"/>
        <v>-719.3</v>
      </c>
      <c r="P16" s="15">
        <v>5700</v>
      </c>
    </row>
    <row r="17" spans="1:16" x14ac:dyDescent="0.3">
      <c r="A17" s="17">
        <v>6.4000000000000001E-2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4"/>
      <c r="P17" s="15"/>
    </row>
    <row r="18" spans="1:16" ht="30" customHeight="1" x14ac:dyDescent="0.3">
      <c r="A18" s="16" t="s">
        <v>30</v>
      </c>
      <c r="B18" s="13">
        <f>ROUND((B15*-$A$19)*2,1)/2</f>
        <v>0</v>
      </c>
      <c r="C18" s="13">
        <f t="shared" ref="C18:M18" si="8">ROUND((C15*-$A$19)*2,1)/2</f>
        <v>0</v>
      </c>
      <c r="D18" s="13">
        <f t="shared" si="8"/>
        <v>0</v>
      </c>
      <c r="E18" s="13">
        <f t="shared" si="8"/>
        <v>0</v>
      </c>
      <c r="F18" s="13">
        <f t="shared" si="8"/>
        <v>0</v>
      </c>
      <c r="G18" s="13">
        <f t="shared" si="8"/>
        <v>0</v>
      </c>
      <c r="H18" s="13">
        <f t="shared" si="8"/>
        <v>0</v>
      </c>
      <c r="I18" s="13">
        <f t="shared" si="8"/>
        <v>0</v>
      </c>
      <c r="J18" s="13">
        <f t="shared" si="8"/>
        <v>0</v>
      </c>
      <c r="K18" s="13">
        <f t="shared" si="8"/>
        <v>0</v>
      </c>
      <c r="L18" s="13">
        <f t="shared" si="8"/>
        <v>0</v>
      </c>
      <c r="M18" s="13">
        <f t="shared" si="8"/>
        <v>0</v>
      </c>
      <c r="N18" s="13">
        <f>ROUND((N8*-$A$19)*2,1)/2</f>
        <v>0</v>
      </c>
      <c r="O18" s="14">
        <f t="shared" si="1"/>
        <v>0</v>
      </c>
      <c r="P18" s="15">
        <v>5730</v>
      </c>
    </row>
    <row r="19" spans="1:16" x14ac:dyDescent="0.3">
      <c r="A19" s="17">
        <v>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4"/>
      <c r="P19" s="15"/>
    </row>
    <row r="20" spans="1:16" ht="30" customHeight="1" x14ac:dyDescent="0.3">
      <c r="A20" s="16" t="s">
        <v>31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/>
      <c r="O20" s="14">
        <f t="shared" si="1"/>
        <v>0</v>
      </c>
      <c r="P20" s="15">
        <v>5720</v>
      </c>
    </row>
    <row r="21" spans="1:16" ht="30" customHeight="1" x14ac:dyDescent="0.3">
      <c r="A21" s="16" t="s">
        <v>32</v>
      </c>
      <c r="B21" s="13">
        <f>SUM(B15:B20)</f>
        <v>0</v>
      </c>
      <c r="C21" s="13">
        <f t="shared" ref="C21:M21" si="9">SUM(C15:C20)</f>
        <v>0</v>
      </c>
      <c r="D21" s="13">
        <f t="shared" si="9"/>
        <v>0</v>
      </c>
      <c r="E21" s="13">
        <f t="shared" si="9"/>
        <v>112.3</v>
      </c>
      <c r="F21" s="13">
        <f t="shared" si="9"/>
        <v>2381.85</v>
      </c>
      <c r="G21" s="13">
        <f t="shared" si="9"/>
        <v>1294.5</v>
      </c>
      <c r="H21" s="13">
        <f t="shared" si="9"/>
        <v>776.69999999999993</v>
      </c>
      <c r="I21" s="13">
        <f t="shared" si="9"/>
        <v>621.35</v>
      </c>
      <c r="J21" s="13">
        <f t="shared" si="9"/>
        <v>1605.15</v>
      </c>
      <c r="K21" s="13">
        <f t="shared" si="9"/>
        <v>724.95</v>
      </c>
      <c r="L21" s="13">
        <f t="shared" si="9"/>
        <v>517.80000000000007</v>
      </c>
      <c r="M21" s="13">
        <f t="shared" si="9"/>
        <v>2485.4</v>
      </c>
      <c r="N21" s="13">
        <f t="shared" ref="N21" si="10">SUM(N8:N20)</f>
        <v>0</v>
      </c>
      <c r="O21" s="14">
        <f t="shared" si="1"/>
        <v>10520</v>
      </c>
      <c r="P21" s="15"/>
    </row>
    <row r="22" spans="1:16" ht="30" customHeight="1" x14ac:dyDescent="0.3">
      <c r="A22" s="16" t="s">
        <v>33</v>
      </c>
      <c r="B22" s="13">
        <f>ROUND((B21*-$A$23)*2,1)/2</f>
        <v>0</v>
      </c>
      <c r="C22" s="13">
        <f t="shared" ref="C22:M22" si="11">ROUND((C21*-$A$23)*2,1)/2</f>
        <v>0</v>
      </c>
      <c r="D22" s="13">
        <f t="shared" si="11"/>
        <v>0</v>
      </c>
      <c r="E22" s="13">
        <f t="shared" si="11"/>
        <v>-0.55000000000000004</v>
      </c>
      <c r="F22" s="13">
        <f t="shared" si="11"/>
        <v>-11.9</v>
      </c>
      <c r="G22" s="13">
        <f t="shared" si="11"/>
        <v>-6.45</v>
      </c>
      <c r="H22" s="13">
        <f t="shared" si="11"/>
        <v>-3.9</v>
      </c>
      <c r="I22" s="13">
        <f t="shared" si="11"/>
        <v>-3.1</v>
      </c>
      <c r="J22" s="13">
        <f t="shared" si="11"/>
        <v>-8.0500000000000007</v>
      </c>
      <c r="K22" s="13">
        <f t="shared" si="11"/>
        <v>-3.6</v>
      </c>
      <c r="L22" s="13">
        <f t="shared" si="11"/>
        <v>-2.6</v>
      </c>
      <c r="M22" s="13">
        <f t="shared" si="11"/>
        <v>-12.45</v>
      </c>
      <c r="N22" s="13">
        <f>ROUND((N8*-$A$23)*2,1)/2</f>
        <v>0</v>
      </c>
      <c r="O22" s="14">
        <f t="shared" si="1"/>
        <v>-52.600000000000009</v>
      </c>
      <c r="P22" s="15">
        <v>5740</v>
      </c>
    </row>
    <row r="23" spans="1:16" x14ac:dyDescent="0.3">
      <c r="A23" s="17">
        <v>5.0000000000000001E-3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4"/>
      <c r="P23" s="15"/>
    </row>
    <row r="24" spans="1:16" ht="30" customHeight="1" x14ac:dyDescent="0.3">
      <c r="A24" s="12" t="s">
        <v>34</v>
      </c>
      <c r="B24" s="13">
        <f t="shared" ref="B24:M24" si="12">SUM(B21:B23)</f>
        <v>0</v>
      </c>
      <c r="C24" s="13">
        <f t="shared" si="12"/>
        <v>0</v>
      </c>
      <c r="D24" s="13">
        <f t="shared" si="12"/>
        <v>0</v>
      </c>
      <c r="E24" s="13">
        <f t="shared" si="12"/>
        <v>111.75</v>
      </c>
      <c r="F24" s="13">
        <f t="shared" si="12"/>
        <v>2369.9499999999998</v>
      </c>
      <c r="G24" s="13">
        <f t="shared" si="12"/>
        <v>1288.05</v>
      </c>
      <c r="H24" s="13">
        <f t="shared" si="12"/>
        <v>772.8</v>
      </c>
      <c r="I24" s="13">
        <f t="shared" si="12"/>
        <v>618.25</v>
      </c>
      <c r="J24" s="13">
        <f t="shared" si="12"/>
        <v>1597.1000000000001</v>
      </c>
      <c r="K24" s="13">
        <f t="shared" si="12"/>
        <v>721.35</v>
      </c>
      <c r="L24" s="13">
        <f t="shared" si="12"/>
        <v>515.20000000000005</v>
      </c>
      <c r="M24" s="13">
        <f t="shared" si="12"/>
        <v>2472.9500000000003</v>
      </c>
      <c r="N24" s="13">
        <f>SUM(N20:N23)</f>
        <v>0</v>
      </c>
      <c r="O24" s="14">
        <f t="shared" ref="O24" si="13">SUM(B24:N24)</f>
        <v>10467.400000000001</v>
      </c>
      <c r="P24" s="15">
        <v>2229</v>
      </c>
    </row>
    <row r="25" spans="1:16" ht="9.9" customHeight="1" x14ac:dyDescent="0.3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0"/>
      <c r="P25" s="15"/>
    </row>
    <row r="26" spans="1:16" x14ac:dyDescent="0.3">
      <c r="B26" s="21"/>
      <c r="C26" s="21"/>
      <c r="D26" s="21"/>
      <c r="E26" s="21"/>
      <c r="F26" s="21"/>
      <c r="G26" s="21"/>
      <c r="H26" s="21"/>
      <c r="I26" s="21"/>
      <c r="J26" s="21"/>
    </row>
    <row r="27" spans="1:16" x14ac:dyDescent="0.3">
      <c r="A27" s="2" t="s">
        <v>35</v>
      </c>
    </row>
    <row r="29" spans="1:16" x14ac:dyDescent="0.3">
      <c r="A29" s="2" t="s">
        <v>36</v>
      </c>
      <c r="B29" s="21"/>
      <c r="C29" s="21"/>
      <c r="D29" s="21"/>
      <c r="E29" s="21"/>
      <c r="F29" s="21"/>
      <c r="G29" s="22">
        <f>SUM(O14:O20)-O21</f>
        <v>0</v>
      </c>
      <c r="H29" s="21"/>
      <c r="I29" s="21"/>
      <c r="J29" s="22">
        <f>SUM(O21:O23)-O24</f>
        <v>0</v>
      </c>
    </row>
    <row r="30" spans="1:16" x14ac:dyDescent="0.3">
      <c r="B30" s="21"/>
      <c r="C30" s="21"/>
      <c r="D30" s="21"/>
      <c r="E30" s="21"/>
      <c r="F30" s="21"/>
      <c r="G30" s="21"/>
      <c r="H30" s="21"/>
      <c r="I30" s="21"/>
      <c r="J30" s="21"/>
    </row>
  </sheetData>
  <mergeCells count="1">
    <mergeCell ref="I2:J2"/>
  </mergeCells>
  <pageMargins left="0.31496062992125984" right="0.31496062992125984" top="0.78740157480314965" bottom="0.47244094488188981" header="0.31496062992125984" footer="0.31496062992125984"/>
  <pageSetup paperSize="9" scale="77" orientation="landscape" r:id="rId1"/>
  <headerFooter>
    <oddHeader>&amp;L&amp;15Muster AG 
________________________________________________________________________</oddHeader>
    <oddFooter>&amp;LLarix Treuhand GmbH&amp;RFrauenfeld,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Übersicht_Stundenlohn</vt:lpstr>
      <vt:lpstr>Übersicht_Stundenlohn!Druckbereich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Lucrezia Salis</dc:creator>
  <cp:lastModifiedBy>Lucrezia Salis</cp:lastModifiedBy>
  <dcterms:created xsi:type="dcterms:W3CDTF">2025-01-21T11:16:07Z</dcterms:created>
  <dcterms:modified xsi:type="dcterms:W3CDTF">2025-01-21T12:10:12Z</dcterms:modified>
</cp:coreProperties>
</file>